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v-fs03.kv.local\Share\Финансово_экономический_отдел\МАТЕРИАЛЫ ПО ТАРИФАМ\Тариф 2024\Приказы_КТР\"/>
    </mc:Choice>
  </mc:AlternateContent>
  <bookViews>
    <workbookView xWindow="0" yWindow="0" windowWidth="28800" windowHeight="12000" activeTab="1"/>
  </bookViews>
  <sheets>
    <sheet name="2019-2022" sheetId="1" r:id="rId1"/>
    <sheet name="2023-2027" sheetId="2" r:id="rId2"/>
  </sheets>
  <definedNames>
    <definedName name="_xlnm.Print_Area" localSheetId="0">'2019-2022'!$A$3:$U$20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2" l="1"/>
  <c r="M17" i="2"/>
  <c r="M9" i="2"/>
  <c r="AB17" i="2" l="1"/>
  <c r="Z17" i="2"/>
  <c r="Z13" i="2"/>
  <c r="Z9" i="2"/>
  <c r="AC19" i="2"/>
  <c r="AC18" i="2"/>
  <c r="AC15" i="2"/>
  <c r="AC14" i="2"/>
  <c r="AB13" i="2"/>
  <c r="AC13" i="2" s="1"/>
  <c r="AC11" i="2"/>
  <c r="AC10" i="2"/>
  <c r="AB9" i="2"/>
  <c r="AC9" i="2" s="1"/>
  <c r="W17" i="2"/>
  <c r="W13" i="2"/>
  <c r="W9" i="2"/>
  <c r="X9" i="2" s="1"/>
  <c r="U17" i="2"/>
  <c r="U13" i="2"/>
  <c r="R17" i="2"/>
  <c r="R13" i="2"/>
  <c r="R9" i="2"/>
  <c r="S9" i="2" s="1"/>
  <c r="P17" i="2"/>
  <c r="P13" i="2"/>
  <c r="N19" i="2"/>
  <c r="N18" i="2"/>
  <c r="N15" i="2"/>
  <c r="N14" i="2"/>
  <c r="N11" i="2"/>
  <c r="N10" i="2"/>
  <c r="N17" i="2"/>
  <c r="M13" i="2"/>
  <c r="J17" i="2"/>
  <c r="J13" i="2"/>
  <c r="J9" i="2"/>
  <c r="N9" i="2" s="1"/>
  <c r="H17" i="2"/>
  <c r="H13" i="2"/>
  <c r="H9" i="2"/>
  <c r="E17" i="2"/>
  <c r="F17" i="2" s="1"/>
  <c r="E13" i="2"/>
  <c r="F13" i="2" s="1"/>
  <c r="F19" i="2"/>
  <c r="F18" i="2"/>
  <c r="F15" i="2"/>
  <c r="F14" i="2"/>
  <c r="F11" i="2"/>
  <c r="F10" i="2"/>
  <c r="F9" i="2"/>
  <c r="E9" i="2"/>
  <c r="B17" i="2"/>
  <c r="B13" i="2"/>
  <c r="B9" i="2"/>
  <c r="X19" i="2"/>
  <c r="S19" i="2"/>
  <c r="K19" i="2"/>
  <c r="X18" i="2"/>
  <c r="S18" i="2"/>
  <c r="K18" i="2"/>
  <c r="X15" i="2"/>
  <c r="S15" i="2"/>
  <c r="K15" i="2"/>
  <c r="X14" i="2"/>
  <c r="S14" i="2"/>
  <c r="K14" i="2"/>
  <c r="K13" i="2"/>
  <c r="X11" i="2"/>
  <c r="S11" i="2"/>
  <c r="K11" i="2"/>
  <c r="X10" i="2"/>
  <c r="S10" i="2"/>
  <c r="K10" i="2"/>
  <c r="X17" i="2" l="1"/>
  <c r="S13" i="2"/>
  <c r="S17" i="2"/>
  <c r="K9" i="2"/>
  <c r="K17" i="2"/>
  <c r="N13" i="2"/>
  <c r="AC17" i="2"/>
  <c r="X13" i="2"/>
  <c r="N18" i="1"/>
  <c r="L18" i="1"/>
  <c r="I18" i="1"/>
  <c r="G18" i="1"/>
  <c r="D18" i="1"/>
  <c r="B18" i="1"/>
  <c r="S18" i="1" l="1"/>
  <c r="Q18" i="1"/>
  <c r="S14" i="1"/>
  <c r="Q14" i="1"/>
  <c r="S10" i="1"/>
  <c r="Q10" i="1"/>
  <c r="N14" i="1"/>
  <c r="L14" i="1"/>
  <c r="N10" i="1"/>
  <c r="L10" i="1"/>
  <c r="I14" i="1"/>
  <c r="G14" i="1"/>
  <c r="I10" i="1"/>
  <c r="G10" i="1"/>
  <c r="D14" i="1"/>
  <c r="B14" i="1"/>
  <c r="D10" i="1"/>
  <c r="B10" i="1"/>
  <c r="P20" i="1" l="1"/>
  <c r="P19" i="1"/>
  <c r="P18" i="1"/>
  <c r="P16" i="1"/>
  <c r="P15" i="1"/>
  <c r="P14" i="1"/>
  <c r="P12" i="1"/>
  <c r="P11" i="1"/>
  <c r="P10" i="1"/>
  <c r="K20" i="1"/>
  <c r="K19" i="1"/>
  <c r="K18" i="1"/>
  <c r="K16" i="1"/>
  <c r="K15" i="1"/>
  <c r="K14" i="1"/>
  <c r="K12" i="1"/>
  <c r="K11" i="1"/>
  <c r="K10" i="1"/>
  <c r="F20" i="1" l="1"/>
  <c r="F19" i="1"/>
  <c r="F18" i="1"/>
  <c r="F16" i="1"/>
  <c r="F15" i="1"/>
  <c r="F14" i="1"/>
  <c r="F12" i="1"/>
  <c r="F11" i="1"/>
  <c r="F10" i="1"/>
  <c r="U20" i="1"/>
  <c r="U19" i="1"/>
  <c r="U18" i="1"/>
  <c r="U16" i="1"/>
  <c r="U15" i="1"/>
  <c r="U14" i="1"/>
  <c r="U12" i="1"/>
  <c r="U11" i="1"/>
  <c r="U10" i="1"/>
</calcChain>
</file>

<file path=xl/sharedStrings.xml><?xml version="1.0" encoding="utf-8"?>
<sst xmlns="http://schemas.openxmlformats.org/spreadsheetml/2006/main" count="106" uniqueCount="37">
  <si>
    <t>Группа потребителей</t>
  </si>
  <si>
    <t>Тарифы, руб./куб. м</t>
  </si>
  <si>
    <t>с 01.01.2022 по 30.06.2022</t>
  </si>
  <si>
    <t>с 01.07.2022 по 31.12.2022</t>
  </si>
  <si>
    <t>с НДС</t>
  </si>
  <si>
    <t>без НДС</t>
  </si>
  <si>
    <t>Питьевая вода</t>
  </si>
  <si>
    <t>Бюджетные потребители</t>
  </si>
  <si>
    <t>Прочие потребители</t>
  </si>
  <si>
    <t>Техническая вода</t>
  </si>
  <si>
    <t>Население</t>
  </si>
  <si>
    <t>Водоотведение</t>
  </si>
  <si>
    <t>%, рост с июля</t>
  </si>
  <si>
    <t>Тарифы ООО "Концессии водоснабжения" на 2019-2022 г.г.</t>
  </si>
  <si>
    <t>с 01.01.2019 по 30.06.2019</t>
  </si>
  <si>
    <t>с 01.07.2019 по 31.12.2019</t>
  </si>
  <si>
    <t>с 01.01.2020 по 30.06.2020</t>
  </si>
  <si>
    <t>с 01.07.2020 по 31.12.2020</t>
  </si>
  <si>
    <t>с 01.01.2021 по 30.06.2021</t>
  </si>
  <si>
    <t>с 01.07.2021 по 31.12.2021</t>
  </si>
  <si>
    <t>Тарифы ООО "Концессии водоснабжения" на 2023-2027 г.г.</t>
  </si>
  <si>
    <t>с 01.12.2022 по 31.12.2022</t>
  </si>
  <si>
    <t>с 01.01.2023 по 31.12.2023</t>
  </si>
  <si>
    <t>%, рост с декабря 2022</t>
  </si>
  <si>
    <t>с 01.01.2024 по 30.06.2024</t>
  </si>
  <si>
    <t>%, рост с января 2024</t>
  </si>
  <si>
    <t>с 01.07.2024 по 31.12.2024</t>
  </si>
  <si>
    <t>%, рост с июля 2024</t>
  </si>
  <si>
    <t>с 01.01.2025 по 30.06.2025</t>
  </si>
  <si>
    <t>с 01.07.2025 по 31.12.2025</t>
  </si>
  <si>
    <t>с 01.01.2026 по 30.06.2026</t>
  </si>
  <si>
    <t>с 01.07.2026 по 31.12.2026</t>
  </si>
  <si>
    <t>%, рост с июля 2026</t>
  </si>
  <si>
    <t>%, рост с июля 2025</t>
  </si>
  <si>
    <t>с 01.01.2027 по 30.06.2027</t>
  </si>
  <si>
    <t>%, рост с июля 2027</t>
  </si>
  <si>
    <t>с 01.07.2027 по 31.12.2027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</si>
</sst>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4" xfId="0" applyFont="1" applyBorder="1" applyAlignment="1">
      <alignment horizontal="center" vertical="center" wrapText="1"/>
    </xf>
    <xf numFmtId="10" fontId="5" fillId="0" borderId="0" xfId="0" applyNumberFormat="1" applyFont="1"/>
    <xf numFmtId="2" fontId="4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vertical="center" wrapText="1"/>
    </xf>
    <xf numFmtId="2" fontId="4" fillId="0" borderId="7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vertical="center" wrapText="1"/>
    </xf>
    <xf numFmtId="164" fontId="4" fillId="0" borderId="9" xfId="0" applyNumberFormat="1" applyFont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4" fillId="0" borderId="14" xfId="0" applyNumberFormat="1" applyFont="1" applyBorder="1" applyAlignment="1">
      <alignment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1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2" fontId="4" fillId="0" borderId="25" xfId="0" applyNumberFormat="1" applyFont="1" applyBorder="1" applyAlignment="1">
      <alignment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10" fontId="4" fillId="0" borderId="15" xfId="0" applyNumberFormat="1" applyFont="1" applyBorder="1" applyAlignment="1">
      <alignment horizontal="center" vertical="center" wrapText="1"/>
    </xf>
    <xf numFmtId="10" fontId="4" fillId="0" borderId="19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10" fontId="4" fillId="0" borderId="1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0" fontId="4" fillId="0" borderId="1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1B0F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2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U12" sqref="U12"/>
    </sheetView>
  </sheetViews>
  <sheetFormatPr defaultRowHeight="15" x14ac:dyDescent="0.25"/>
  <cols>
    <col min="1" max="1" width="26.5703125" customWidth="1"/>
    <col min="2" max="5" width="10.42578125" customWidth="1"/>
    <col min="6" max="6" width="9.140625" style="10"/>
    <col min="7" max="10" width="10.42578125" customWidth="1"/>
    <col min="11" max="11" width="9.140625" style="10"/>
    <col min="12" max="15" width="10.42578125" customWidth="1"/>
    <col min="16" max="16" width="9.140625" style="10"/>
    <col min="17" max="20" width="10.42578125" customWidth="1"/>
    <col min="21" max="21" width="9.140625" style="10"/>
    <col min="25" max="25" width="9.140625" customWidth="1"/>
  </cols>
  <sheetData>
    <row r="3" spans="1:22" x14ac:dyDescent="0.25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2" ht="15.75" customHeight="1" thickBot="1" x14ac:dyDescent="0.3">
      <c r="A5" s="52" t="s">
        <v>0</v>
      </c>
      <c r="B5" s="49" t="s">
        <v>1</v>
      </c>
      <c r="C5" s="50"/>
      <c r="D5" s="50"/>
      <c r="E5" s="51"/>
      <c r="F5" s="11"/>
      <c r="G5" s="49" t="s">
        <v>1</v>
      </c>
      <c r="H5" s="50"/>
      <c r="I5" s="50"/>
      <c r="J5" s="51"/>
      <c r="K5" s="11"/>
      <c r="L5" s="49" t="s">
        <v>1</v>
      </c>
      <c r="M5" s="50"/>
      <c r="N5" s="50"/>
      <c r="O5" s="51"/>
      <c r="P5" s="11"/>
      <c r="Q5" s="49" t="s">
        <v>1</v>
      </c>
      <c r="R5" s="50"/>
      <c r="S5" s="50"/>
      <c r="T5" s="51"/>
      <c r="U5" s="6"/>
    </row>
    <row r="6" spans="1:22" ht="30" customHeight="1" thickBot="1" x14ac:dyDescent="0.3">
      <c r="A6" s="55"/>
      <c r="B6" s="49" t="s">
        <v>14</v>
      </c>
      <c r="C6" s="51"/>
      <c r="D6" s="49" t="s">
        <v>15</v>
      </c>
      <c r="E6" s="51"/>
      <c r="F6" s="52" t="s">
        <v>12</v>
      </c>
      <c r="G6" s="49" t="s">
        <v>16</v>
      </c>
      <c r="H6" s="51"/>
      <c r="I6" s="49" t="s">
        <v>17</v>
      </c>
      <c r="J6" s="51"/>
      <c r="K6" s="52" t="s">
        <v>12</v>
      </c>
      <c r="L6" s="49" t="s">
        <v>18</v>
      </c>
      <c r="M6" s="51"/>
      <c r="N6" s="49" t="s">
        <v>19</v>
      </c>
      <c r="O6" s="51"/>
      <c r="P6" s="52" t="s">
        <v>12</v>
      </c>
      <c r="Q6" s="49" t="s">
        <v>2</v>
      </c>
      <c r="R6" s="51"/>
      <c r="S6" s="49" t="s">
        <v>3</v>
      </c>
      <c r="T6" s="51"/>
      <c r="U6" s="52" t="s">
        <v>12</v>
      </c>
    </row>
    <row r="7" spans="1:22" ht="15.75" thickBot="1" x14ac:dyDescent="0.3">
      <c r="A7" s="56"/>
      <c r="B7" s="7" t="s">
        <v>4</v>
      </c>
      <c r="C7" s="7" t="s">
        <v>5</v>
      </c>
      <c r="D7" s="7" t="s">
        <v>4</v>
      </c>
      <c r="E7" s="7" t="s">
        <v>5</v>
      </c>
      <c r="F7" s="53"/>
      <c r="G7" s="7" t="s">
        <v>4</v>
      </c>
      <c r="H7" s="7" t="s">
        <v>5</v>
      </c>
      <c r="I7" s="7" t="s">
        <v>4</v>
      </c>
      <c r="J7" s="7" t="s">
        <v>5</v>
      </c>
      <c r="K7" s="53"/>
      <c r="L7" s="7" t="s">
        <v>4</v>
      </c>
      <c r="M7" s="7" t="s">
        <v>5</v>
      </c>
      <c r="N7" s="7" t="s">
        <v>4</v>
      </c>
      <c r="O7" s="7" t="s">
        <v>5</v>
      </c>
      <c r="P7" s="53"/>
      <c r="Q7" s="2" t="s">
        <v>4</v>
      </c>
      <c r="R7" s="2" t="s">
        <v>5</v>
      </c>
      <c r="S7" s="2" t="s">
        <v>4</v>
      </c>
      <c r="T7" s="2" t="s">
        <v>5</v>
      </c>
      <c r="U7" s="53"/>
    </row>
    <row r="8" spans="1:22" ht="15.75" thickBot="1" x14ac:dyDescent="0.3">
      <c r="A8" s="3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7">
        <v>2</v>
      </c>
      <c r="M8" s="7">
        <v>3</v>
      </c>
      <c r="N8" s="7">
        <v>4</v>
      </c>
      <c r="O8" s="7">
        <v>5</v>
      </c>
      <c r="P8" s="7">
        <v>6</v>
      </c>
      <c r="Q8" s="2">
        <v>2</v>
      </c>
      <c r="R8" s="2">
        <v>3</v>
      </c>
      <c r="S8" s="2">
        <v>4</v>
      </c>
      <c r="T8" s="2">
        <v>5</v>
      </c>
      <c r="U8" s="7">
        <v>6</v>
      </c>
    </row>
    <row r="9" spans="1:22" ht="15.75" customHeight="1" thickBot="1" x14ac:dyDescent="0.3">
      <c r="A9" s="49" t="s">
        <v>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1"/>
      <c r="U9" s="7"/>
    </row>
    <row r="10" spans="1:22" s="5" customFormat="1" ht="19.5" customHeight="1" thickBot="1" x14ac:dyDescent="0.3">
      <c r="A10" s="4" t="s">
        <v>10</v>
      </c>
      <c r="B10" s="13">
        <f>C10*1.2</f>
        <v>22.655999999999999</v>
      </c>
      <c r="C10" s="13">
        <v>18.88</v>
      </c>
      <c r="D10" s="13">
        <f>E10*1.2</f>
        <v>23.195999999999998</v>
      </c>
      <c r="E10" s="13">
        <v>19.329999999999998</v>
      </c>
      <c r="F10" s="8">
        <f t="shared" ref="F10:F12" si="0">ROUND((E10-C10)/C10,3)</f>
        <v>2.4E-2</v>
      </c>
      <c r="G10" s="13">
        <f>H10*1.2</f>
        <v>23.195999999999998</v>
      </c>
      <c r="H10" s="13">
        <v>19.329999999999998</v>
      </c>
      <c r="I10" s="13">
        <f>J10*1.2</f>
        <v>24.36</v>
      </c>
      <c r="J10" s="13">
        <v>20.3</v>
      </c>
      <c r="K10" s="8">
        <f t="shared" ref="K10:K12" si="1">ROUND((J10-H10)/H10,3)</f>
        <v>0.05</v>
      </c>
      <c r="L10" s="13">
        <f>M10*1.2</f>
        <v>24.36</v>
      </c>
      <c r="M10" s="13">
        <v>20.3</v>
      </c>
      <c r="N10" s="13">
        <f>O10*1.2</f>
        <v>25.283999999999999</v>
      </c>
      <c r="O10" s="13">
        <v>21.07</v>
      </c>
      <c r="P10" s="8">
        <f t="shared" ref="P10:P12" si="2">ROUND((O10-M10)/M10,3)</f>
        <v>3.7999999999999999E-2</v>
      </c>
      <c r="Q10" s="13">
        <f>R10*1.2</f>
        <v>25.283999999999999</v>
      </c>
      <c r="R10" s="13">
        <v>21.07</v>
      </c>
      <c r="S10" s="13">
        <f>T10*1.2</f>
        <v>26.363999999999997</v>
      </c>
      <c r="T10" s="13">
        <v>21.97</v>
      </c>
      <c r="U10" s="8">
        <f>ROUND((T10-R10)/R10,3)</f>
        <v>4.2999999999999997E-2</v>
      </c>
      <c r="V10" s="12"/>
    </row>
    <row r="11" spans="1:22" ht="21" customHeight="1" thickBot="1" x14ac:dyDescent="0.3">
      <c r="A11" s="4" t="s">
        <v>7</v>
      </c>
      <c r="B11" s="15"/>
      <c r="C11" s="13">
        <v>19.260000000000002</v>
      </c>
      <c r="D11" s="15"/>
      <c r="E11" s="13">
        <v>20.99</v>
      </c>
      <c r="F11" s="9">
        <f t="shared" si="0"/>
        <v>0.09</v>
      </c>
      <c r="G11" s="15"/>
      <c r="H11" s="13">
        <v>20.99</v>
      </c>
      <c r="I11" s="15"/>
      <c r="J11" s="13">
        <v>21.37</v>
      </c>
      <c r="K11" s="9">
        <f t="shared" si="1"/>
        <v>1.7999999999999999E-2</v>
      </c>
      <c r="L11" s="15"/>
      <c r="M11" s="13">
        <v>21.37</v>
      </c>
      <c r="N11" s="15"/>
      <c r="O11" s="13">
        <v>22.78</v>
      </c>
      <c r="P11" s="9">
        <f t="shared" si="2"/>
        <v>6.6000000000000003E-2</v>
      </c>
      <c r="Q11" s="15"/>
      <c r="R11" s="13">
        <v>22.78</v>
      </c>
      <c r="S11" s="15"/>
      <c r="T11" s="13">
        <v>25.28</v>
      </c>
      <c r="U11" s="9">
        <f>ROUND((T11-R11)/R11,3)</f>
        <v>0.11</v>
      </c>
    </row>
    <row r="12" spans="1:22" ht="21" customHeight="1" thickBot="1" x14ac:dyDescent="0.3">
      <c r="A12" s="4" t="s">
        <v>8</v>
      </c>
      <c r="B12" s="15"/>
      <c r="C12" s="13">
        <v>19.260000000000002</v>
      </c>
      <c r="D12" s="15"/>
      <c r="E12" s="13">
        <v>20.99</v>
      </c>
      <c r="F12" s="9">
        <f t="shared" si="0"/>
        <v>0.09</v>
      </c>
      <c r="G12" s="15"/>
      <c r="H12" s="13">
        <v>20.99</v>
      </c>
      <c r="I12" s="15"/>
      <c r="J12" s="13">
        <v>21.37</v>
      </c>
      <c r="K12" s="9">
        <f t="shared" si="1"/>
        <v>1.7999999999999999E-2</v>
      </c>
      <c r="L12" s="15"/>
      <c r="M12" s="13">
        <v>21.37</v>
      </c>
      <c r="N12" s="15"/>
      <c r="O12" s="13">
        <v>22.78</v>
      </c>
      <c r="P12" s="9">
        <f t="shared" si="2"/>
        <v>6.6000000000000003E-2</v>
      </c>
      <c r="Q12" s="15"/>
      <c r="R12" s="13">
        <v>22.78</v>
      </c>
      <c r="S12" s="15"/>
      <c r="T12" s="13">
        <v>25.28</v>
      </c>
      <c r="U12" s="9">
        <f>ROUND((T12-R12)/R12,3)</f>
        <v>0.11</v>
      </c>
    </row>
    <row r="13" spans="1:22" ht="15.75" customHeight="1" thickBot="1" x14ac:dyDescent="0.3">
      <c r="A13" s="49" t="s">
        <v>9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1"/>
      <c r="U13" s="7"/>
    </row>
    <row r="14" spans="1:22" ht="21.75" customHeight="1" thickBot="1" x14ac:dyDescent="0.3">
      <c r="A14" s="4" t="s">
        <v>10</v>
      </c>
      <c r="B14" s="13">
        <f>C14*1.2</f>
        <v>5.7359999999999998</v>
      </c>
      <c r="C14" s="13">
        <v>4.78</v>
      </c>
      <c r="D14" s="13">
        <f>E14*1.2</f>
        <v>6.0719999999999992</v>
      </c>
      <c r="E14" s="13">
        <v>5.0599999999999996</v>
      </c>
      <c r="F14" s="9">
        <f t="shared" ref="F14:F16" si="3">ROUND((E14-C14)/C14,3)</f>
        <v>5.8999999999999997E-2</v>
      </c>
      <c r="G14" s="13">
        <f>H14*1.2</f>
        <v>6.0719999999999992</v>
      </c>
      <c r="H14" s="13">
        <v>5.0599999999999996</v>
      </c>
      <c r="I14" s="13">
        <f>J14*1.2</f>
        <v>6.0719999999999992</v>
      </c>
      <c r="J14" s="13">
        <v>5.0599999999999996</v>
      </c>
      <c r="K14" s="9">
        <f t="shared" ref="K14:K16" si="4">ROUND((J14-H14)/H14,3)</f>
        <v>0</v>
      </c>
      <c r="L14" s="13">
        <f>M14*1.2</f>
        <v>6.0719999999999992</v>
      </c>
      <c r="M14" s="13">
        <v>5.0599999999999996</v>
      </c>
      <c r="N14" s="13">
        <f>O14*1.2</f>
        <v>6.1079999999999997</v>
      </c>
      <c r="O14" s="13">
        <v>5.09</v>
      </c>
      <c r="P14" s="9">
        <f t="shared" ref="P14:P16" si="5">ROUND((O14-M14)/M14,3)</f>
        <v>6.0000000000000001E-3</v>
      </c>
      <c r="Q14" s="13">
        <f>R14*1.2</f>
        <v>6.1079999999999997</v>
      </c>
      <c r="R14" s="13">
        <v>5.09</v>
      </c>
      <c r="S14" s="13">
        <f>T14*1.2</f>
        <v>6.72</v>
      </c>
      <c r="T14" s="13">
        <v>5.6</v>
      </c>
      <c r="U14" s="9">
        <f t="shared" ref="U14:U16" si="6">ROUND((T14-R14)/R14,3)</f>
        <v>0.1</v>
      </c>
    </row>
    <row r="15" spans="1:22" ht="21.75" customHeight="1" thickBot="1" x14ac:dyDescent="0.3">
      <c r="A15" s="4" t="s">
        <v>7</v>
      </c>
      <c r="B15" s="14"/>
      <c r="C15" s="13">
        <v>4.78</v>
      </c>
      <c r="D15" s="14"/>
      <c r="E15" s="13">
        <v>5.0599999999999996</v>
      </c>
      <c r="F15" s="9">
        <f t="shared" si="3"/>
        <v>5.8999999999999997E-2</v>
      </c>
      <c r="G15" s="15"/>
      <c r="H15" s="13">
        <v>5.0599999999999996</v>
      </c>
      <c r="I15" s="15"/>
      <c r="J15" s="13">
        <v>5.0599999999999996</v>
      </c>
      <c r="K15" s="9">
        <f t="shared" si="4"/>
        <v>0</v>
      </c>
      <c r="L15" s="14"/>
      <c r="M15" s="13">
        <v>5.0599999999999996</v>
      </c>
      <c r="N15" s="14"/>
      <c r="O15" s="13">
        <v>5.09</v>
      </c>
      <c r="P15" s="9">
        <f t="shared" si="5"/>
        <v>6.0000000000000001E-3</v>
      </c>
      <c r="Q15" s="15"/>
      <c r="R15" s="13">
        <v>5.09</v>
      </c>
      <c r="S15" s="15"/>
      <c r="T15" s="13">
        <v>5.6</v>
      </c>
      <c r="U15" s="9">
        <f t="shared" si="6"/>
        <v>0.1</v>
      </c>
    </row>
    <row r="16" spans="1:22" ht="21.75" customHeight="1" thickBot="1" x14ac:dyDescent="0.3">
      <c r="A16" s="4" t="s">
        <v>8</v>
      </c>
      <c r="B16" s="14"/>
      <c r="C16" s="13">
        <v>4.78</v>
      </c>
      <c r="D16" s="14"/>
      <c r="E16" s="13">
        <v>5.0599999999999996</v>
      </c>
      <c r="F16" s="9">
        <f t="shared" si="3"/>
        <v>5.8999999999999997E-2</v>
      </c>
      <c r="G16" s="15"/>
      <c r="H16" s="13">
        <v>5.0599999999999996</v>
      </c>
      <c r="I16" s="15"/>
      <c r="J16" s="13">
        <v>5.0599999999999996</v>
      </c>
      <c r="K16" s="9">
        <f t="shared" si="4"/>
        <v>0</v>
      </c>
      <c r="L16" s="14"/>
      <c r="M16" s="13">
        <v>5.0599999999999996</v>
      </c>
      <c r="N16" s="14"/>
      <c r="O16" s="13">
        <v>5.09</v>
      </c>
      <c r="P16" s="9">
        <f t="shared" si="5"/>
        <v>6.0000000000000001E-3</v>
      </c>
      <c r="Q16" s="15"/>
      <c r="R16" s="13">
        <v>5.09</v>
      </c>
      <c r="S16" s="15"/>
      <c r="T16" s="13">
        <v>5.6</v>
      </c>
      <c r="U16" s="9">
        <f t="shared" si="6"/>
        <v>0.1</v>
      </c>
    </row>
    <row r="17" spans="1:21" ht="15.75" customHeight="1" thickBot="1" x14ac:dyDescent="0.3">
      <c r="A17" s="49" t="s">
        <v>11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1"/>
      <c r="U17" s="7"/>
    </row>
    <row r="18" spans="1:21" ht="21" customHeight="1" thickBot="1" x14ac:dyDescent="0.3">
      <c r="A18" s="4" t="s">
        <v>10</v>
      </c>
      <c r="B18" s="13">
        <f>C18*1.2</f>
        <v>14.664</v>
      </c>
      <c r="C18" s="13">
        <v>12.22</v>
      </c>
      <c r="D18" s="13">
        <f>E18*1.2</f>
        <v>15.011999999999999</v>
      </c>
      <c r="E18" s="13">
        <v>12.51</v>
      </c>
      <c r="F18" s="9">
        <f t="shared" ref="F18:F20" si="7">ROUND((E18-C18)/C18,3)</f>
        <v>2.4E-2</v>
      </c>
      <c r="G18" s="13">
        <f>H18*1.2</f>
        <v>15.011999999999999</v>
      </c>
      <c r="H18" s="13">
        <v>12.51</v>
      </c>
      <c r="I18" s="13">
        <f>J18*1.2</f>
        <v>15.756</v>
      </c>
      <c r="J18" s="13">
        <v>13.13</v>
      </c>
      <c r="K18" s="9">
        <f t="shared" ref="K18:K20" si="8">ROUND((J18-H18)/H18,3)</f>
        <v>0.05</v>
      </c>
      <c r="L18" s="13">
        <f>M18*1.2</f>
        <v>15.756</v>
      </c>
      <c r="M18" s="13">
        <v>13.13</v>
      </c>
      <c r="N18" s="13">
        <f>O18*1.2</f>
        <v>16.343999999999998</v>
      </c>
      <c r="O18" s="13">
        <v>13.62</v>
      </c>
      <c r="P18" s="9">
        <f t="shared" ref="P18:P20" si="9">ROUND((O18-M18)/M18,3)</f>
        <v>3.6999999999999998E-2</v>
      </c>
      <c r="Q18" s="13">
        <f>R18*1.2</f>
        <v>16.343999999999998</v>
      </c>
      <c r="R18" s="13">
        <v>13.62</v>
      </c>
      <c r="S18" s="13">
        <f>T18*1.2</f>
        <v>17.04</v>
      </c>
      <c r="T18" s="13">
        <v>14.2</v>
      </c>
      <c r="U18" s="9">
        <f t="shared" ref="U18:U20" si="10">ROUND((T18-R18)/R18,3)</f>
        <v>4.2999999999999997E-2</v>
      </c>
    </row>
    <row r="19" spans="1:21" ht="21" customHeight="1" thickBot="1" x14ac:dyDescent="0.3">
      <c r="A19" s="4" t="s">
        <v>7</v>
      </c>
      <c r="B19" s="15"/>
      <c r="C19" s="13">
        <v>14.1</v>
      </c>
      <c r="D19" s="15"/>
      <c r="E19" s="13">
        <v>16.919999999999998</v>
      </c>
      <c r="F19" s="9">
        <f t="shared" si="7"/>
        <v>0.2</v>
      </c>
      <c r="G19" s="15"/>
      <c r="H19" s="13">
        <v>16.919999999999998</v>
      </c>
      <c r="I19" s="15"/>
      <c r="J19" s="13">
        <v>17.23</v>
      </c>
      <c r="K19" s="9">
        <f t="shared" si="8"/>
        <v>1.7999999999999999E-2</v>
      </c>
      <c r="L19" s="15"/>
      <c r="M19" s="13">
        <v>17.23</v>
      </c>
      <c r="N19" s="15"/>
      <c r="O19" s="13">
        <v>17.75</v>
      </c>
      <c r="P19" s="9">
        <f t="shared" si="9"/>
        <v>0.03</v>
      </c>
      <c r="Q19" s="15"/>
      <c r="R19" s="13">
        <v>17.75</v>
      </c>
      <c r="S19" s="15"/>
      <c r="T19" s="13">
        <v>20.12</v>
      </c>
      <c r="U19" s="9">
        <f t="shared" si="10"/>
        <v>0.13400000000000001</v>
      </c>
    </row>
    <row r="20" spans="1:21" ht="21" customHeight="1" thickBot="1" x14ac:dyDescent="0.3">
      <c r="A20" s="4" t="s">
        <v>8</v>
      </c>
      <c r="B20" s="15"/>
      <c r="C20" s="13">
        <v>14.1</v>
      </c>
      <c r="D20" s="15"/>
      <c r="E20" s="13">
        <v>16.919999999999998</v>
      </c>
      <c r="F20" s="9">
        <f t="shared" si="7"/>
        <v>0.2</v>
      </c>
      <c r="G20" s="15"/>
      <c r="H20" s="13">
        <v>16.919999999999998</v>
      </c>
      <c r="I20" s="15"/>
      <c r="J20" s="13">
        <v>17.23</v>
      </c>
      <c r="K20" s="9">
        <f t="shared" si="8"/>
        <v>1.7999999999999999E-2</v>
      </c>
      <c r="L20" s="15"/>
      <c r="M20" s="13">
        <v>17.23</v>
      </c>
      <c r="N20" s="15"/>
      <c r="O20" s="13">
        <v>17.75</v>
      </c>
      <c r="P20" s="9">
        <f t="shared" si="9"/>
        <v>0.03</v>
      </c>
      <c r="Q20" s="15"/>
      <c r="R20" s="13">
        <v>17.75</v>
      </c>
      <c r="S20" s="15"/>
      <c r="T20" s="13">
        <v>20.12</v>
      </c>
      <c r="U20" s="9">
        <f t="shared" si="10"/>
        <v>0.13400000000000001</v>
      </c>
    </row>
  </sheetData>
  <mergeCells count="21">
    <mergeCell ref="A9:T9"/>
    <mergeCell ref="A13:T13"/>
    <mergeCell ref="A17:T17"/>
    <mergeCell ref="A3:U3"/>
    <mergeCell ref="A5:A7"/>
    <mergeCell ref="Q5:T5"/>
    <mergeCell ref="Q6:R6"/>
    <mergeCell ref="S6:T6"/>
    <mergeCell ref="U6:U7"/>
    <mergeCell ref="B5:E5"/>
    <mergeCell ref="B6:C6"/>
    <mergeCell ref="D6:E6"/>
    <mergeCell ref="F6:F7"/>
    <mergeCell ref="G5:J5"/>
    <mergeCell ref="G6:H6"/>
    <mergeCell ref="I6:J6"/>
    <mergeCell ref="L5:O5"/>
    <mergeCell ref="L6:M6"/>
    <mergeCell ref="N6:O6"/>
    <mergeCell ref="P6:P7"/>
    <mergeCell ref="K6:K7"/>
  </mergeCells>
  <hyperlinks>
    <hyperlink ref="A10" location="Лист1!P302" display="Лист1!P302"/>
  </hyperlinks>
  <pageMargins left="0.19685039370078741" right="0.19685039370078741" top="0.74803149606299213" bottom="0.74803149606299213" header="0.31496062992125984" footer="0.31496062992125984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3" workbookViewId="0">
      <selection activeCell="V9" sqref="V9"/>
    </sheetView>
  </sheetViews>
  <sheetFormatPr defaultRowHeight="15" x14ac:dyDescent="0.25"/>
  <cols>
    <col min="1" max="1" width="26.5703125" customWidth="1"/>
    <col min="2" max="5" width="10.42578125" hidden="1" customWidth="1"/>
    <col min="6" max="6" width="0" style="10" hidden="1" customWidth="1"/>
    <col min="7" max="10" width="10.42578125" customWidth="1"/>
    <col min="11" max="11" width="9.140625" style="10"/>
    <col min="12" max="13" width="10.42578125" customWidth="1"/>
    <col min="14" max="14" width="9.140625" style="10"/>
    <col min="15" max="18" width="10.42578125" customWidth="1"/>
    <col min="19" max="19" width="9.140625" style="10"/>
    <col min="20" max="23" width="10.42578125" customWidth="1"/>
    <col min="24" max="24" width="9.140625" style="10"/>
    <col min="25" max="28" width="10.42578125" customWidth="1"/>
    <col min="29" max="29" width="9.140625" style="10"/>
  </cols>
  <sheetData>
    <row r="1" spans="1:29" hidden="1" x14ac:dyDescent="0.25"/>
    <row r="2" spans="1:29" hidden="1" x14ac:dyDescent="0.25"/>
    <row r="3" spans="1:29" x14ac:dyDescent="0.25">
      <c r="A3" s="54" t="s">
        <v>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AC3"/>
    </row>
    <row r="4" spans="1:2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25">
      <c r="A5" s="62" t="s">
        <v>0</v>
      </c>
      <c r="B5" s="65" t="s">
        <v>1</v>
      </c>
      <c r="C5" s="74"/>
      <c r="D5" s="73" t="s">
        <v>1</v>
      </c>
      <c r="E5" s="66"/>
      <c r="F5" s="57" t="s">
        <v>23</v>
      </c>
      <c r="G5" s="65" t="s">
        <v>1</v>
      </c>
      <c r="H5" s="66"/>
      <c r="I5" s="66"/>
      <c r="J5" s="66"/>
      <c r="K5" s="57" t="s">
        <v>25</v>
      </c>
      <c r="L5" s="65" t="s">
        <v>1</v>
      </c>
      <c r="M5" s="66"/>
      <c r="N5" s="57" t="s">
        <v>27</v>
      </c>
      <c r="O5" s="65" t="s">
        <v>1</v>
      </c>
      <c r="P5" s="66"/>
      <c r="Q5" s="66"/>
      <c r="R5" s="66"/>
      <c r="S5" s="57" t="s">
        <v>33</v>
      </c>
      <c r="T5" s="65" t="s">
        <v>1</v>
      </c>
      <c r="U5" s="66"/>
      <c r="V5" s="66"/>
      <c r="W5" s="66"/>
      <c r="X5" s="57" t="s">
        <v>32</v>
      </c>
      <c r="Y5" s="73" t="s">
        <v>1</v>
      </c>
      <c r="Z5" s="66"/>
      <c r="AA5" s="66"/>
      <c r="AB5" s="66"/>
      <c r="AC5" s="57" t="s">
        <v>35</v>
      </c>
    </row>
    <row r="6" spans="1:29" ht="30" customHeight="1" x14ac:dyDescent="0.25">
      <c r="A6" s="63"/>
      <c r="B6" s="61" t="s">
        <v>3</v>
      </c>
      <c r="C6" s="75"/>
      <c r="D6" s="76" t="s">
        <v>21</v>
      </c>
      <c r="E6" s="60"/>
      <c r="F6" s="58"/>
      <c r="G6" s="61" t="s">
        <v>22</v>
      </c>
      <c r="H6" s="60"/>
      <c r="I6" s="60" t="s">
        <v>24</v>
      </c>
      <c r="J6" s="60"/>
      <c r="K6" s="58"/>
      <c r="L6" s="61" t="s">
        <v>26</v>
      </c>
      <c r="M6" s="60"/>
      <c r="N6" s="58"/>
      <c r="O6" s="61" t="s">
        <v>28</v>
      </c>
      <c r="P6" s="60"/>
      <c r="Q6" s="60" t="s">
        <v>29</v>
      </c>
      <c r="R6" s="60"/>
      <c r="S6" s="58"/>
      <c r="T6" s="61" t="s">
        <v>30</v>
      </c>
      <c r="U6" s="60"/>
      <c r="V6" s="60" t="s">
        <v>31</v>
      </c>
      <c r="W6" s="60"/>
      <c r="X6" s="58"/>
      <c r="Y6" s="76" t="s">
        <v>34</v>
      </c>
      <c r="Z6" s="60"/>
      <c r="AA6" s="60" t="s">
        <v>36</v>
      </c>
      <c r="AB6" s="60"/>
      <c r="AC6" s="58"/>
    </row>
    <row r="7" spans="1:29" x14ac:dyDescent="0.25">
      <c r="A7" s="64"/>
      <c r="B7" s="21" t="s">
        <v>4</v>
      </c>
      <c r="C7" s="22" t="s">
        <v>5</v>
      </c>
      <c r="D7" s="29" t="s">
        <v>4</v>
      </c>
      <c r="E7" s="30" t="s">
        <v>5</v>
      </c>
      <c r="F7" s="59"/>
      <c r="G7" s="21" t="s">
        <v>4</v>
      </c>
      <c r="H7" s="30" t="s">
        <v>5</v>
      </c>
      <c r="I7" s="30" t="s">
        <v>4</v>
      </c>
      <c r="J7" s="30" t="s">
        <v>5</v>
      </c>
      <c r="K7" s="59"/>
      <c r="L7" s="21" t="s">
        <v>4</v>
      </c>
      <c r="M7" s="30" t="s">
        <v>5</v>
      </c>
      <c r="N7" s="59"/>
      <c r="O7" s="21" t="s">
        <v>4</v>
      </c>
      <c r="P7" s="30" t="s">
        <v>5</v>
      </c>
      <c r="Q7" s="30" t="s">
        <v>4</v>
      </c>
      <c r="R7" s="30" t="s">
        <v>5</v>
      </c>
      <c r="S7" s="59"/>
      <c r="T7" s="21" t="s">
        <v>4</v>
      </c>
      <c r="U7" s="30" t="s">
        <v>5</v>
      </c>
      <c r="V7" s="30" t="s">
        <v>4</v>
      </c>
      <c r="W7" s="30" t="s">
        <v>5</v>
      </c>
      <c r="X7" s="59"/>
      <c r="Y7" s="29" t="s">
        <v>4</v>
      </c>
      <c r="Z7" s="30" t="s">
        <v>5</v>
      </c>
      <c r="AA7" s="30" t="s">
        <v>4</v>
      </c>
      <c r="AB7" s="30" t="s">
        <v>5</v>
      </c>
      <c r="AC7" s="59"/>
    </row>
    <row r="8" spans="1:29" ht="15.75" customHeight="1" x14ac:dyDescent="0.25">
      <c r="A8" s="67" t="s">
        <v>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9"/>
    </row>
    <row r="9" spans="1:29" s="5" customFormat="1" ht="19.5" customHeight="1" x14ac:dyDescent="0.25">
      <c r="A9" s="31" t="s">
        <v>10</v>
      </c>
      <c r="B9" s="27">
        <f>C9*1.2</f>
        <v>26.363999999999997</v>
      </c>
      <c r="C9" s="28">
        <v>21.97</v>
      </c>
      <c r="D9" s="32">
        <v>28.73</v>
      </c>
      <c r="E9" s="33">
        <f>D9/1.2</f>
        <v>23.941666666666666</v>
      </c>
      <c r="F9" s="45">
        <f t="shared" ref="F9:F11" si="0">ROUND((E9-C9)/C9,3)</f>
        <v>0.09</v>
      </c>
      <c r="G9" s="27">
        <v>28.73</v>
      </c>
      <c r="H9" s="33">
        <f>G9/1.2</f>
        <v>23.941666666666666</v>
      </c>
      <c r="I9" s="33">
        <v>28.73</v>
      </c>
      <c r="J9" s="33">
        <f>I9/1.2</f>
        <v>23.941666666666666</v>
      </c>
      <c r="K9" s="45">
        <f t="shared" ref="K9:K11" si="1">ROUND((J9-H9)/H9,3)</f>
        <v>0</v>
      </c>
      <c r="L9" s="27">
        <v>31.54</v>
      </c>
      <c r="M9" s="33">
        <f>L9/1.2</f>
        <v>26.283333333333335</v>
      </c>
      <c r="N9" s="77">
        <f>ROUND((M9-J9)/J9,3)</f>
        <v>9.8000000000000004E-2</v>
      </c>
      <c r="O9" s="27">
        <v>34.21</v>
      </c>
      <c r="P9" s="33">
        <v>28.508333333333336</v>
      </c>
      <c r="Q9" s="33">
        <v>35.39</v>
      </c>
      <c r="R9" s="33">
        <f>Q9/1.2</f>
        <v>29.491666666666667</v>
      </c>
      <c r="S9" s="45">
        <f t="shared" ref="S9:S11" si="2">ROUND((R9-P9)/P9,3)</f>
        <v>3.4000000000000002E-2</v>
      </c>
      <c r="T9" s="27">
        <v>35.39</v>
      </c>
      <c r="U9" s="33">
        <f>T9/1.2</f>
        <v>29.491666666666667</v>
      </c>
      <c r="V9" s="33">
        <v>36.61</v>
      </c>
      <c r="W9" s="33">
        <f>V9/1.2</f>
        <v>30.508333333333333</v>
      </c>
      <c r="X9" s="45">
        <f>ROUND((W9-U9)/U9,3)</f>
        <v>3.4000000000000002E-2</v>
      </c>
      <c r="Y9" s="32">
        <v>36.61</v>
      </c>
      <c r="Z9" s="33">
        <f>Y9/1.2</f>
        <v>30.508333333333333</v>
      </c>
      <c r="AA9" s="33">
        <v>37.880000000000003</v>
      </c>
      <c r="AB9" s="33">
        <f>AA9/1.2</f>
        <v>31.56666666666667</v>
      </c>
      <c r="AC9" s="45">
        <f>ROUND((AB9-Z9)/Z9,3)</f>
        <v>3.5000000000000003E-2</v>
      </c>
    </row>
    <row r="10" spans="1:29" ht="21" customHeight="1" x14ac:dyDescent="0.25">
      <c r="A10" s="35" t="s">
        <v>7</v>
      </c>
      <c r="B10" s="23"/>
      <c r="C10" s="24">
        <v>25.28</v>
      </c>
      <c r="D10" s="19"/>
      <c r="E10" s="16">
        <v>27.55</v>
      </c>
      <c r="F10" s="36">
        <f t="shared" si="0"/>
        <v>0.09</v>
      </c>
      <c r="G10" s="23"/>
      <c r="H10" s="16">
        <v>27.55</v>
      </c>
      <c r="I10" s="17"/>
      <c r="J10" s="16">
        <v>27.55</v>
      </c>
      <c r="K10" s="36">
        <f t="shared" si="1"/>
        <v>0</v>
      </c>
      <c r="L10" s="23"/>
      <c r="M10" s="16">
        <v>29.8</v>
      </c>
      <c r="N10" s="44">
        <f t="shared" ref="N10:N11" si="3">ROUND((M10-J10)/J10,3)</f>
        <v>8.2000000000000003E-2</v>
      </c>
      <c r="O10" s="23"/>
      <c r="P10" s="16">
        <v>28.51</v>
      </c>
      <c r="Q10" s="17"/>
      <c r="R10" s="16">
        <v>29.49</v>
      </c>
      <c r="S10" s="36">
        <f t="shared" si="2"/>
        <v>3.4000000000000002E-2</v>
      </c>
      <c r="T10" s="23"/>
      <c r="U10" s="16">
        <v>29.49</v>
      </c>
      <c r="V10" s="17"/>
      <c r="W10" s="16">
        <v>30.51</v>
      </c>
      <c r="X10" s="36">
        <f>ROUND((W10-U10)/U10,3)</f>
        <v>3.5000000000000003E-2</v>
      </c>
      <c r="Y10" s="19"/>
      <c r="Z10" s="16">
        <v>30.51</v>
      </c>
      <c r="AA10" s="17"/>
      <c r="AB10" s="16">
        <v>31.57</v>
      </c>
      <c r="AC10" s="36">
        <f>ROUND((AB10-Z10)/Z10,3)</f>
        <v>3.5000000000000003E-2</v>
      </c>
    </row>
    <row r="11" spans="1:29" ht="21" customHeight="1" x14ac:dyDescent="0.25">
      <c r="A11" s="37" t="s">
        <v>8</v>
      </c>
      <c r="B11" s="25"/>
      <c r="C11" s="26">
        <v>25.28</v>
      </c>
      <c r="D11" s="38"/>
      <c r="E11" s="39">
        <v>27.55</v>
      </c>
      <c r="F11" s="41">
        <f t="shared" si="0"/>
        <v>0.09</v>
      </c>
      <c r="G11" s="25"/>
      <c r="H11" s="39">
        <v>27.55</v>
      </c>
      <c r="I11" s="40"/>
      <c r="J11" s="39">
        <v>27.55</v>
      </c>
      <c r="K11" s="41">
        <f t="shared" si="1"/>
        <v>0</v>
      </c>
      <c r="L11" s="25"/>
      <c r="M11" s="39">
        <v>29.8</v>
      </c>
      <c r="N11" s="48">
        <f t="shared" si="3"/>
        <v>8.2000000000000003E-2</v>
      </c>
      <c r="O11" s="25"/>
      <c r="P11" s="39">
        <v>28.51</v>
      </c>
      <c r="Q11" s="40"/>
      <c r="R11" s="39">
        <v>29.49</v>
      </c>
      <c r="S11" s="41">
        <f t="shared" si="2"/>
        <v>3.4000000000000002E-2</v>
      </c>
      <c r="T11" s="25"/>
      <c r="U11" s="39">
        <v>29.49</v>
      </c>
      <c r="V11" s="40"/>
      <c r="W11" s="39">
        <v>30.51</v>
      </c>
      <c r="X11" s="41">
        <f>ROUND((W11-U11)/U11,3)</f>
        <v>3.5000000000000003E-2</v>
      </c>
      <c r="Y11" s="38"/>
      <c r="Z11" s="39">
        <v>30.51</v>
      </c>
      <c r="AA11" s="40"/>
      <c r="AB11" s="39">
        <v>31.57</v>
      </c>
      <c r="AC11" s="41">
        <f>ROUND((AB11-Z11)/Z11,3)</f>
        <v>3.5000000000000003E-2</v>
      </c>
    </row>
    <row r="12" spans="1:29" ht="15.75" customHeight="1" x14ac:dyDescent="0.25">
      <c r="A12" s="67" t="s">
        <v>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9"/>
    </row>
    <row r="13" spans="1:29" ht="21.75" customHeight="1" x14ac:dyDescent="0.25">
      <c r="A13" s="31" t="s">
        <v>10</v>
      </c>
      <c r="B13" s="27">
        <f>C13*1.2</f>
        <v>6.72</v>
      </c>
      <c r="C13" s="28">
        <v>5.6</v>
      </c>
      <c r="D13" s="32">
        <v>7.32</v>
      </c>
      <c r="E13" s="33">
        <f>D13/1.2</f>
        <v>6.1000000000000005</v>
      </c>
      <c r="F13" s="34">
        <f t="shared" ref="F13:F15" si="4">ROUND((E13-C13)/C13,3)</f>
        <v>8.8999999999999996E-2</v>
      </c>
      <c r="G13" s="27">
        <v>7.32</v>
      </c>
      <c r="H13" s="33">
        <f>G13/1.2</f>
        <v>6.1000000000000005</v>
      </c>
      <c r="I13" s="33">
        <v>7.32</v>
      </c>
      <c r="J13" s="33">
        <f>I13/1.2</f>
        <v>6.1000000000000005</v>
      </c>
      <c r="K13" s="34">
        <f t="shared" ref="K13:K15" si="5">ROUND((J13-H13)/H13,3)</f>
        <v>0</v>
      </c>
      <c r="L13" s="27">
        <v>7.96</v>
      </c>
      <c r="M13" s="33">
        <f>L13/1.2</f>
        <v>6.6333333333333337</v>
      </c>
      <c r="N13" s="45">
        <f t="shared" ref="N13:N15" si="6">ROUND((M13-J13)/J13,3)</f>
        <v>8.6999999999999994E-2</v>
      </c>
      <c r="O13" s="27">
        <v>7.72</v>
      </c>
      <c r="P13" s="33">
        <f>O13/1.2</f>
        <v>6.4333333333333336</v>
      </c>
      <c r="Q13" s="33">
        <v>8.11</v>
      </c>
      <c r="R13" s="33">
        <f>Q13/1.2</f>
        <v>6.7583333333333329</v>
      </c>
      <c r="S13" s="34">
        <f t="shared" ref="S13:S15" si="7">ROUND((R13-P13)/P13,3)</f>
        <v>5.0999999999999997E-2</v>
      </c>
      <c r="T13" s="27">
        <v>8.11</v>
      </c>
      <c r="U13" s="33">
        <f>T13/1.2</f>
        <v>6.7583333333333329</v>
      </c>
      <c r="V13" s="33">
        <v>8.5399999999999991</v>
      </c>
      <c r="W13" s="33">
        <f>V13/1.2</f>
        <v>7.1166666666666663</v>
      </c>
      <c r="X13" s="34">
        <f t="shared" ref="X13:X15" si="8">ROUND((W13-U13)/U13,3)</f>
        <v>5.2999999999999999E-2</v>
      </c>
      <c r="Y13" s="32">
        <v>8.5399999999999991</v>
      </c>
      <c r="Z13" s="33">
        <f>Y13/1.2</f>
        <v>7.1166666666666663</v>
      </c>
      <c r="AA13" s="33">
        <v>8.99</v>
      </c>
      <c r="AB13" s="33">
        <f>AA13/1.2</f>
        <v>7.4916666666666671</v>
      </c>
      <c r="AC13" s="34">
        <f t="shared" ref="AC13:AC15" si="9">ROUND((AB13-Z13)/Z13,3)</f>
        <v>5.2999999999999999E-2</v>
      </c>
    </row>
    <row r="14" spans="1:29" ht="21.75" customHeight="1" x14ac:dyDescent="0.25">
      <c r="A14" s="35" t="s">
        <v>7</v>
      </c>
      <c r="B14" s="23"/>
      <c r="C14" s="24">
        <v>5.6</v>
      </c>
      <c r="D14" s="20"/>
      <c r="E14" s="16">
        <v>6.1000000000000005</v>
      </c>
      <c r="F14" s="36">
        <f t="shared" si="4"/>
        <v>8.8999999999999996E-2</v>
      </c>
      <c r="G14" s="46"/>
      <c r="H14" s="16">
        <v>6.1000000000000005</v>
      </c>
      <c r="I14" s="18"/>
      <c r="J14" s="16">
        <v>6.1000000000000005</v>
      </c>
      <c r="K14" s="36">
        <f t="shared" si="5"/>
        <v>0</v>
      </c>
      <c r="L14" s="23"/>
      <c r="M14" s="16">
        <v>6.63</v>
      </c>
      <c r="N14" s="44">
        <f t="shared" si="6"/>
        <v>8.6999999999999994E-2</v>
      </c>
      <c r="O14" s="23"/>
      <c r="P14" s="16">
        <v>6.43</v>
      </c>
      <c r="Q14" s="18"/>
      <c r="R14" s="16">
        <v>6.76</v>
      </c>
      <c r="S14" s="36">
        <f t="shared" si="7"/>
        <v>5.0999999999999997E-2</v>
      </c>
      <c r="T14" s="46"/>
      <c r="U14" s="16">
        <v>6.76</v>
      </c>
      <c r="V14" s="17"/>
      <c r="W14" s="16">
        <v>7.12</v>
      </c>
      <c r="X14" s="36">
        <f t="shared" si="8"/>
        <v>5.2999999999999999E-2</v>
      </c>
      <c r="Y14" s="19"/>
      <c r="Z14" s="16">
        <v>7.12</v>
      </c>
      <c r="AA14" s="17"/>
      <c r="AB14" s="16">
        <v>7.49</v>
      </c>
      <c r="AC14" s="36">
        <f t="shared" si="9"/>
        <v>5.1999999999999998E-2</v>
      </c>
    </row>
    <row r="15" spans="1:29" ht="21.75" customHeight="1" x14ac:dyDescent="0.25">
      <c r="A15" s="37" t="s">
        <v>8</v>
      </c>
      <c r="B15" s="25"/>
      <c r="C15" s="26">
        <v>5.6</v>
      </c>
      <c r="D15" s="42"/>
      <c r="E15" s="39">
        <v>6.1000000000000005</v>
      </c>
      <c r="F15" s="41">
        <f t="shared" si="4"/>
        <v>8.8999999999999996E-2</v>
      </c>
      <c r="G15" s="47"/>
      <c r="H15" s="39">
        <v>6.1000000000000005</v>
      </c>
      <c r="I15" s="43"/>
      <c r="J15" s="39">
        <v>6.1000000000000005</v>
      </c>
      <c r="K15" s="41">
        <f t="shared" si="5"/>
        <v>0</v>
      </c>
      <c r="L15" s="25"/>
      <c r="M15" s="39">
        <v>6.63</v>
      </c>
      <c r="N15" s="48">
        <f t="shared" si="6"/>
        <v>8.6999999999999994E-2</v>
      </c>
      <c r="O15" s="25"/>
      <c r="P15" s="39">
        <v>6.43</v>
      </c>
      <c r="Q15" s="43"/>
      <c r="R15" s="39">
        <v>6.76</v>
      </c>
      <c r="S15" s="41">
        <f t="shared" si="7"/>
        <v>5.0999999999999997E-2</v>
      </c>
      <c r="T15" s="47"/>
      <c r="U15" s="39">
        <v>6.76</v>
      </c>
      <c r="V15" s="40"/>
      <c r="W15" s="39">
        <v>7.12</v>
      </c>
      <c r="X15" s="41">
        <f t="shared" si="8"/>
        <v>5.2999999999999999E-2</v>
      </c>
      <c r="Y15" s="38"/>
      <c r="Z15" s="39">
        <v>7.12</v>
      </c>
      <c r="AA15" s="40"/>
      <c r="AB15" s="39">
        <v>7.49</v>
      </c>
      <c r="AC15" s="41">
        <f t="shared" si="9"/>
        <v>5.1999999999999998E-2</v>
      </c>
    </row>
    <row r="16" spans="1:29" ht="15.75" customHeight="1" x14ac:dyDescent="0.25">
      <c r="A16" s="70" t="s">
        <v>11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2"/>
    </row>
    <row r="17" spans="1:29" ht="21" customHeight="1" x14ac:dyDescent="0.25">
      <c r="A17" s="31" t="s">
        <v>10</v>
      </c>
      <c r="B17" s="27">
        <f>C17*1.2</f>
        <v>17.04</v>
      </c>
      <c r="C17" s="28">
        <v>14.2</v>
      </c>
      <c r="D17" s="32">
        <v>18.559999999999999</v>
      </c>
      <c r="E17" s="33">
        <f>D17/1.2</f>
        <v>15.466666666666667</v>
      </c>
      <c r="F17" s="34">
        <f t="shared" ref="F17:F19" si="10">ROUND((E17-C17)/C17,3)</f>
        <v>8.8999999999999996E-2</v>
      </c>
      <c r="G17" s="27">
        <v>18.559999999999999</v>
      </c>
      <c r="H17" s="33">
        <f>G17/1.2</f>
        <v>15.466666666666667</v>
      </c>
      <c r="I17" s="33">
        <v>18.559999999999999</v>
      </c>
      <c r="J17" s="33">
        <f>I17/1.2</f>
        <v>15.466666666666667</v>
      </c>
      <c r="K17" s="34">
        <f t="shared" ref="K17:K19" si="11">ROUND((J17-H17)/H17,3)</f>
        <v>0</v>
      </c>
      <c r="L17" s="27">
        <v>20.38</v>
      </c>
      <c r="M17" s="33">
        <f>L17/1.2</f>
        <v>16.983333333333334</v>
      </c>
      <c r="N17" s="45">
        <f t="shared" ref="N17:N19" si="12">ROUND((M17-J17)/J17,3)</f>
        <v>9.8000000000000004E-2</v>
      </c>
      <c r="O17" s="27">
        <v>19.73</v>
      </c>
      <c r="P17" s="33">
        <f>O17/1.2</f>
        <v>16.441666666666666</v>
      </c>
      <c r="Q17" s="33">
        <v>20.78</v>
      </c>
      <c r="R17" s="33">
        <f>Q17/1.2</f>
        <v>17.31666666666667</v>
      </c>
      <c r="S17" s="34">
        <f t="shared" ref="S17:S19" si="13">ROUND((R17-P17)/P17,3)</f>
        <v>5.2999999999999999E-2</v>
      </c>
      <c r="T17" s="27">
        <v>20.78</v>
      </c>
      <c r="U17" s="33">
        <f>T17/1.2</f>
        <v>17.31666666666667</v>
      </c>
      <c r="V17" s="33">
        <v>21.88</v>
      </c>
      <c r="W17" s="33">
        <f>V17/1.2</f>
        <v>18.233333333333334</v>
      </c>
      <c r="X17" s="34">
        <f t="shared" ref="X17:X19" si="14">ROUND((W17-U17)/U17,3)</f>
        <v>5.2999999999999999E-2</v>
      </c>
      <c r="Y17" s="32">
        <v>21.88</v>
      </c>
      <c r="Z17" s="33">
        <f>Y17/1.2</f>
        <v>18.233333333333334</v>
      </c>
      <c r="AA17" s="33">
        <v>23.04</v>
      </c>
      <c r="AB17" s="33">
        <f>AA17/1.2</f>
        <v>19.2</v>
      </c>
      <c r="AC17" s="34">
        <f t="shared" ref="AC17:AC19" si="15">ROUND((AB17-Z17)/Z17,3)</f>
        <v>5.2999999999999999E-2</v>
      </c>
    </row>
    <row r="18" spans="1:29" ht="21" customHeight="1" x14ac:dyDescent="0.25">
      <c r="A18" s="35" t="s">
        <v>7</v>
      </c>
      <c r="B18" s="23"/>
      <c r="C18" s="24">
        <v>20.12</v>
      </c>
      <c r="D18" s="19"/>
      <c r="E18" s="16">
        <v>21.93</v>
      </c>
      <c r="F18" s="36">
        <f t="shared" si="10"/>
        <v>0.09</v>
      </c>
      <c r="G18" s="23"/>
      <c r="H18" s="16">
        <v>21.93</v>
      </c>
      <c r="I18" s="17"/>
      <c r="J18" s="16">
        <v>21.93</v>
      </c>
      <c r="K18" s="36">
        <f t="shared" si="11"/>
        <v>0</v>
      </c>
      <c r="L18" s="23"/>
      <c r="M18" s="16">
        <v>24.02</v>
      </c>
      <c r="N18" s="44">
        <f t="shared" si="12"/>
        <v>9.5000000000000001E-2</v>
      </c>
      <c r="O18" s="23"/>
      <c r="P18" s="16">
        <v>22.78</v>
      </c>
      <c r="Q18" s="17"/>
      <c r="R18" s="16">
        <v>23.65</v>
      </c>
      <c r="S18" s="36">
        <f t="shared" si="13"/>
        <v>3.7999999999999999E-2</v>
      </c>
      <c r="T18" s="23"/>
      <c r="U18" s="16">
        <v>23.65</v>
      </c>
      <c r="V18" s="17"/>
      <c r="W18" s="16">
        <v>24.56</v>
      </c>
      <c r="X18" s="36">
        <f t="shared" si="14"/>
        <v>3.7999999999999999E-2</v>
      </c>
      <c r="Y18" s="19"/>
      <c r="Z18" s="16">
        <v>24.56</v>
      </c>
      <c r="AA18" s="17"/>
      <c r="AB18" s="16">
        <v>25.51</v>
      </c>
      <c r="AC18" s="36">
        <f t="shared" si="15"/>
        <v>3.9E-2</v>
      </c>
    </row>
    <row r="19" spans="1:29" ht="21" customHeight="1" x14ac:dyDescent="0.25">
      <c r="A19" s="37" t="s">
        <v>8</v>
      </c>
      <c r="B19" s="25"/>
      <c r="C19" s="26">
        <v>20.12</v>
      </c>
      <c r="D19" s="38"/>
      <c r="E19" s="39">
        <v>21.93</v>
      </c>
      <c r="F19" s="41">
        <f t="shared" si="10"/>
        <v>0.09</v>
      </c>
      <c r="G19" s="25"/>
      <c r="H19" s="39">
        <v>21.93</v>
      </c>
      <c r="I19" s="40"/>
      <c r="J19" s="39">
        <v>21.93</v>
      </c>
      <c r="K19" s="41">
        <f t="shared" si="11"/>
        <v>0</v>
      </c>
      <c r="L19" s="25"/>
      <c r="M19" s="39">
        <v>24.02</v>
      </c>
      <c r="N19" s="48">
        <f t="shared" si="12"/>
        <v>9.5000000000000001E-2</v>
      </c>
      <c r="O19" s="25"/>
      <c r="P19" s="39">
        <v>22.78</v>
      </c>
      <c r="Q19" s="40"/>
      <c r="R19" s="39">
        <v>23.65</v>
      </c>
      <c r="S19" s="41">
        <f t="shared" si="13"/>
        <v>3.7999999999999999E-2</v>
      </c>
      <c r="T19" s="25"/>
      <c r="U19" s="39">
        <v>23.65</v>
      </c>
      <c r="V19" s="40"/>
      <c r="W19" s="39">
        <v>24.56</v>
      </c>
      <c r="X19" s="41">
        <f t="shared" si="14"/>
        <v>3.7999999999999999E-2</v>
      </c>
      <c r="Y19" s="38"/>
      <c r="Z19" s="39">
        <v>24.56</v>
      </c>
      <c r="AA19" s="40"/>
      <c r="AB19" s="39">
        <v>25.51</v>
      </c>
      <c r="AC19" s="41">
        <f t="shared" si="15"/>
        <v>3.9E-2</v>
      </c>
    </row>
  </sheetData>
  <mergeCells count="29">
    <mergeCell ref="A8:AC8"/>
    <mergeCell ref="A12:AC12"/>
    <mergeCell ref="A16:AC16"/>
    <mergeCell ref="D5:E5"/>
    <mergeCell ref="B5:C5"/>
    <mergeCell ref="B6:C6"/>
    <mergeCell ref="Y5:AB5"/>
    <mergeCell ref="Y6:Z6"/>
    <mergeCell ref="AA6:AB6"/>
    <mergeCell ref="V6:W6"/>
    <mergeCell ref="D6:E6"/>
    <mergeCell ref="O6:P6"/>
    <mergeCell ref="A3:X3"/>
    <mergeCell ref="A5:A7"/>
    <mergeCell ref="G5:J5"/>
    <mergeCell ref="L5:M5"/>
    <mergeCell ref="O5:R5"/>
    <mergeCell ref="T5:W5"/>
    <mergeCell ref="G6:H6"/>
    <mergeCell ref="I6:J6"/>
    <mergeCell ref="L6:M6"/>
    <mergeCell ref="F5:F7"/>
    <mergeCell ref="K5:K7"/>
    <mergeCell ref="N5:N7"/>
    <mergeCell ref="S5:S7"/>
    <mergeCell ref="X5:X7"/>
    <mergeCell ref="AC5:AC7"/>
    <mergeCell ref="Q6:R6"/>
    <mergeCell ref="T6:U6"/>
  </mergeCells>
  <hyperlinks>
    <hyperlink ref="A9" location="Лист1!P302" display="Лист1!P30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2019-2022</vt:lpstr>
      <vt:lpstr>2023-2027</vt:lpstr>
      <vt:lpstr>'2019-2022'!Область_печати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 Наталья Алексеевна</dc:creator>
  <cp:lastModifiedBy>Попова Тамара Владимировна</cp:lastModifiedBy>
  <cp:lastPrinted>2022-10-06T07:12:07Z</cp:lastPrinted>
  <dcterms:created xsi:type="dcterms:W3CDTF">2022-06-14T10:31:41Z</dcterms:created>
  <dcterms:modified xsi:type="dcterms:W3CDTF">2023-12-26T05:45:41Z</dcterms:modified>
</cp:coreProperties>
</file>